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家具技术参数" sheetId="3" r:id="rId1"/>
    <sheet name="评分标准" sheetId="4" r:id="rId2"/>
  </sheets>
  <definedNames>
    <definedName name="_xlnm._FilterDatabase" localSheetId="0" hidden="1">家具技术参数!$A$2:$M$21</definedName>
    <definedName name="_xlnm.Print_Titles" localSheetId="0">家具技术参数!$2:$2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0" name="ID_9D1B13382F1D473C8B10DB80CF23BDC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65110" y="2617470"/>
          <a:ext cx="1598930" cy="581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4097AD5BFDDD4BC498F6C515D123FBF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82255" y="20878800"/>
          <a:ext cx="1490980" cy="6210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C055CC8B14AA4353AE51B179A29BCD9F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854315" y="16596995"/>
          <a:ext cx="1536700" cy="561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FC52F11102624512A630C091C7BF646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10800000" flipV="1">
          <a:off x="7910830" y="38202235"/>
          <a:ext cx="1757680" cy="9893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1289137CAC264F7EB62F602C28151AE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980045" y="1969770"/>
          <a:ext cx="1491615" cy="6045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D584F411024C416DBFFFC95AC69F7CB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761730" y="1813560"/>
          <a:ext cx="1554480" cy="5822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01FEB730B68148C7B3A3F761CAA87BE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494395" y="952500"/>
          <a:ext cx="762000" cy="2276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19A3A78E519E4073BA97C79145191BA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494395" y="762000"/>
          <a:ext cx="5514975" cy="3609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1B50E2B86C5247ACA5823700C9D276AB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494395" y="1143000"/>
          <a:ext cx="952500" cy="1409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7CE5B54500034A389B721014072DE9D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529320" y="3636010"/>
          <a:ext cx="2038350" cy="1771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8AF9710602F1416C8C1D993C59ABCFB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686800" y="2343785"/>
          <a:ext cx="2657475" cy="2695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DC0AB3920B99410A9128EC69D8D458CC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109075" y="3453765"/>
          <a:ext cx="5257800" cy="4581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BBE189AB7A3D4111A94D243E81D94C2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150985" y="1758950"/>
          <a:ext cx="1609725" cy="2381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472EF0DD1A414A179B670439C5F3EE7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2600940" y="33333055"/>
          <a:ext cx="1235710" cy="9067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F6C3B85ABEF744A382DC14A1106CD98C"/>
        <xdr:cNvPicPr>
          <a:picLocks noChangeAspect="1"/>
        </xdr:cNvPicPr>
      </xdr:nvPicPr>
      <xdr:blipFill>
        <a:blip r:embed="rId15"/>
        <a:srcRect l="11196" t="20007" r="8820" b="9383"/>
        <a:stretch>
          <a:fillRect/>
        </a:stretch>
      </xdr:blipFill>
      <xdr:spPr>
        <a:xfrm>
          <a:off x="10346055" y="4415790"/>
          <a:ext cx="1631950" cy="10845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8375B9E9D6D74B178DCC9B3FDF7F816E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0491470" y="27678380"/>
          <a:ext cx="1757045" cy="1352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CE03845768AF42149E5D667BF022EE5A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0485120" y="19535775"/>
          <a:ext cx="1187450" cy="14274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6B65A3FD75B04F82BFAB62A3C66F0A5A" descr="45178e51ddb485bc0b336d3c752e3ab"/>
        <xdr:cNvPicPr>
          <a:picLocks noChangeAspect="1"/>
        </xdr:cNvPicPr>
      </xdr:nvPicPr>
      <xdr:blipFill>
        <a:blip r:embed="rId18"/>
        <a:srcRect l="8750" t="17500" r="8998" b="12498"/>
        <a:stretch>
          <a:fillRect/>
        </a:stretch>
      </xdr:blipFill>
      <xdr:spPr>
        <a:xfrm>
          <a:off x="16308705" y="47388780"/>
          <a:ext cx="1668780" cy="480060"/>
        </a:xfrm>
        <a:prstGeom prst="rect">
          <a:avLst/>
        </a:prstGeom>
      </xdr:spPr>
    </xdr:pic>
  </etc:cellImage>
  <etc:cellImage>
    <xdr:pic>
      <xdr:nvPicPr>
        <xdr:cNvPr id="3" name="ID_7C19BF01E6A1426293F6CA28BD2556D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9349740" y="3876675"/>
          <a:ext cx="1554480" cy="89408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<sst xmlns="http://schemas.openxmlformats.org/spreadsheetml/2006/main" count="217" uniqueCount="143">
  <si>
    <t>家具技术参数</t>
  </si>
  <si>
    <t>序号</t>
  </si>
  <si>
    <t>展区</t>
  </si>
  <si>
    <t>详细区</t>
  </si>
  <si>
    <t>品名</t>
  </si>
  <si>
    <t>尺寸</t>
  </si>
  <si>
    <t>技术参数</t>
  </si>
  <si>
    <t>数量</t>
  </si>
  <si>
    <t>单位</t>
  </si>
  <si>
    <t>参考图片</t>
  </si>
  <si>
    <t>样品</t>
  </si>
  <si>
    <t>主要材质</t>
  </si>
  <si>
    <t>厚度</t>
  </si>
  <si>
    <t>颜色</t>
  </si>
  <si>
    <t>音乐坊</t>
  </si>
  <si>
    <t>数字留声区</t>
  </si>
  <si>
    <t>艺术台</t>
  </si>
  <si>
    <t>4900W*800D*760H台面高度（总高度根据设备需求的高度而定）</t>
  </si>
  <si>
    <t>1.说明：本艺术台桌面专为触摸屏一体机设计，作为基座及艺术台使用。其独特的尺寸和设计，不仅提供稳定的支撑，还融合了艺术元素，为整体空间增添美感。桌面采用优质材料制作，经久耐用，易于清洁，适用于各种场合。
2.尺寸与外观。长度：4900mm，宽度：800mm，板≥80mm厚外观：设计简约大气，线条流畅，融入艺术元素，可根据客户需求定制颜色和图案。
3.材料与工艺桌面材料：E1级环保高密度板，所有基材都均经防蛀防腐防潮等处理，表面平整光滑，耐磨耐刮。边缘处理：采用圆角设计，防止碰撞伤害，同时增加美观度。表面处理：经过多次打磨和喷漆处理，表面光泽度高，防水防污，易于清洁。底部结构：采用坚固的支撑框架，确保桌面稳定承重，不易变形。
4.油漆：采用水性油漆，经过5层底油及3层面漆，漆膜硬度达到2H-3H之间，挥发性有机化合物含量≤265g/L；游离甲醛含量≤50mg/kg。
5.白乳胶：采用封边热溶白乳胶胶水，绿色环保，无毒、无异味，符合GB 18583- -2008《室内 装饰装修材料胶粘剂中有害物质限量》的要求；
6.五金配件：所有五金件作防锈、防腐处理。
7.承重与稳定性承重能力：不小于75kg，确保长时间使用不变形。稳定性：底部支撑框架采用稳定结构设计，可有效防止桌面晃动或倾斜，确保触摸屏一体机稳定运行。安装与调试安装方式：提供详细的安装图纸和说明，客户可根据图纸自行安装或委托专业人员安装。调试：安装完成后，进行调试工作，确保桌面与触摸屏一体机完美匹配，运行稳定。
8.维护与保养清洁：使用柔软的湿布擦拭桌面，避免使用化学清洁剂，以免损坏表面涂层。维护：定期检查桌面的边缘和底部支撑框架，如有损坏或松动，及时修复。
9.包装：采用专用包装材料，确保桌面在运输过程中不受损伤。
10.售后服务：提供不少于3年的质保及服务。</t>
  </si>
  <si>
    <t>m</t>
  </si>
  <si>
    <t>高密度板色板</t>
  </si>
  <si>
    <t>E1级环保高密度板</t>
  </si>
  <si>
    <t>80mm</t>
  </si>
  <si>
    <t>与设计图保持一致</t>
  </si>
  <si>
    <t>数字留声区3+黑胶唱片区2</t>
  </si>
  <si>
    <t>单人沙发椅</t>
  </si>
  <si>
    <t>650W*780D*430/780H</t>
  </si>
  <si>
    <t xml:space="preserve">1.面料及颜色：采用优质超纤皮软包，厚度≥1.0mm，经液态浸色及防潮、防污等工艺处理，皮面更加柔软舒适、光泽持久性好，纹理细腻，耐磨损，撕裂力≥20N，摩擦色牢度（光面革干擦（500次））≥4级；颜色配置于实施过程中现场商议。
2.海绵：阻燃海绵：采用优质品牌的PU阻燃成型高密度海绵，符合QB/T1952、1-2012标准，回弹性能（%）≥40%，压缩永久变形（%）≤3、9%。采用无苯胶粘剂粘接及多层丝棉作填充，表面涂有防止老化变形的保护膜，并能满足国家相关消防阻燃规范；立体饱满不怕压，高回弹不塌陷；
3.内架：采用金属管材厚度≥1.2MM弯管焊接制成，钢架耐用程度10年以上，不会发霉生虫，结实耐用又环保。
4.防漏气防爆气杆：不锈钢材质，钢印SGS质量国际认证。
5.铝合金脚架：防生锈。
6.包装与运输：采用专用包装材料，确保地毯在运输过程中不受损伤。
7.售后服务：提供不少于3年的质保及服务。
</t>
  </si>
  <si>
    <t>张</t>
  </si>
  <si>
    <t>超纤皮色板</t>
  </si>
  <si>
    <t>优质超纤皮</t>
  </si>
  <si>
    <t>≥1.0m</t>
  </si>
  <si>
    <t>待定</t>
  </si>
  <si>
    <t>电子壁画区5</t>
  </si>
  <si>
    <t>单人吧台椅</t>
  </si>
  <si>
    <t>400W*390D*560-800H</t>
  </si>
  <si>
    <t xml:space="preserve">1.基材：采用实木多层板，成型板材厚度≥20mm；
2.海绵：高密度高回弹海棉,座位≥35kg/m3,不含氟氨化合物的中密度棉；
3.座面及颜色：采用超纤皮，主要由三部分材质组成：底部为麂皮绒打底、中间为PVC、表面为优质超纤皮，皮质细腻手感好，环保等级高，不开裂不掉皮，耐磨性强，易打理清洁；颜色配置于实施过程中现场商议。
4.脚架：304不锈钢脚架，拉丝外理或黑色碳素钢。
5.包装与运输：采用专用包装材料，确保桌面在运输过程中不受损伤。
6.售后服务：提供不少于3年的质保及服务。
</t>
  </si>
  <si>
    <t>多层实木色板</t>
  </si>
  <si>
    <t>实木多层板+优质超纤皮</t>
  </si>
  <si>
    <t>20mm</t>
  </si>
  <si>
    <t>木制装饰品</t>
  </si>
  <si>
    <t>以现场实际尺寸为准</t>
  </si>
  <si>
    <r>
      <rPr>
        <sz val="9"/>
        <rFont val="宋体"/>
        <charset val="134"/>
      </rPr>
      <t>1.基材：采用E1级环保实木多层板制作，双面贴三聚氰胺饰面板，同色PVC封边，板≥40mm厚，双面帖12MM，表面装饰片采用304不锈钢片粘贴。实木多层板，检测依据GB/T 39600-2021、GB 18580-2017、HJ 571-2017 、GB/T 9846-2015、GB/T 18101-2013 、GB/T 35601-2017、GB/T 17657-2022标准；检测结果满足：（1）甲醛释放量（1m³气候箱法）：≤0.013mg/m³
（2）总挥发性有机化合物（TVOC）：未检出
（3）品质属性：挥发性有机化合物（72h）：苯、甲苯、二甲苯，未检出
（4）防静电性能：≥5.5×10</t>
    </r>
    <r>
      <rPr>
        <sz val="9"/>
        <rFont val="Times New Roman"/>
        <charset val="134"/>
      </rPr>
      <t>⁷</t>
    </r>
    <r>
      <rPr>
        <sz val="9"/>
        <rFont val="宋体"/>
        <charset val="134"/>
      </rPr>
      <t xml:space="preserve">Ω
（5）静曲强度（四点弯曲）：垂直：≥35MPa；平行：≥30MPa
（6）弹性模量（四点弯曲）：垂直：≥5700MPa；平行：≥4700MPa
2.胶水：采用环保胶水；
3.五金配件：所有五金件作防锈、防腐处理。
4.包装与运输：采用专用包装材料，确保桌面在运输过程中不受损伤。
5.售后服务：提供不少于3年的质保及服务。
</t>
    </r>
  </si>
  <si>
    <t>m2</t>
  </si>
  <si>
    <t>E1级环保实木多层板</t>
  </si>
  <si>
    <t>40mm</t>
  </si>
  <si>
    <t>黑胶唱片架</t>
  </si>
  <si>
    <t>1100W*2200H</t>
  </si>
  <si>
    <t>1.材质：外框采用铝合金，拉丝框，亚克力厚度≥5mm，透明底，实物唱片
2.包装与运输：采用专用包装材料，确保桌面在运输过程中不受损伤。
3.售后服务：提供不少于3年的质保及服务。</t>
  </si>
  <si>
    <t>件</t>
  </si>
  <si>
    <t>亚克力样版</t>
  </si>
  <si>
    <t>亚克力</t>
  </si>
  <si>
    <t>5mm</t>
  </si>
  <si>
    <t>装饰画</t>
  </si>
  <si>
    <t>700W*1000D*150H</t>
  </si>
  <si>
    <r>
      <rPr>
        <sz val="9"/>
        <rFont val="宋体"/>
        <charset val="134"/>
      </rPr>
      <t>1.材质：外框铝合金拉丝框，表面有机玻璃板，底板E1级环保中纤板,游离甲醛释放量</t>
    </r>
    <r>
      <rPr>
        <sz val="9"/>
        <rFont val="Arial"/>
        <charset val="134"/>
      </rPr>
      <t>≤</t>
    </r>
    <r>
      <rPr>
        <sz val="9"/>
        <rFont val="宋体"/>
        <charset val="134"/>
      </rPr>
      <t>9.0mg/100g。经过防虫、防腐等化学处理,持久不变形。
2.包装与运输：采用专用包装材料，确保桌面在运输过程中不受损伤。
3.售后服务：提供不少于3年的质保及服务。</t>
    </r>
  </si>
  <si>
    <t>幅</t>
  </si>
  <si>
    <t>E1级环保中纤板样版</t>
  </si>
  <si>
    <t>有机玻璃板+E1级环保中纤板</t>
  </si>
  <si>
    <t>投影区</t>
  </si>
  <si>
    <t>组合沙发</t>
  </si>
  <si>
    <t>2500W*800D*810H</t>
  </si>
  <si>
    <t>1.说明：三人位沙发设计简约而大气，线条流畅，色彩搭配舒适，旨在为用户提供宽敞舒适的坐卧空间。沙发采用高品质材料制作，结构稳固，耐用性强，适用于家庭客厅、会议室、接待室等多种场合。
2.尺寸与外观,长度：2500mm，确保足够的坐卧空间，满足三人的需求。宽度：800mm，适中宽度，提供舒适的坐卧体验。高度：根据人体工学设计，确保坐卧时的舒适度和稳定性。外观：设计简约时尚，色彩搭配柔和，可根据客户需求定制不同款式和颜色。
3.结构与材料框架
内框架：采用金属框架，表面经静电粉沫喷涂处理，结构稳固，支撑力强，确保沙发的长期使用。
填充物：阻燃海绵：采用优质品牌的PU阻燃成型高密度海绵，符合QB/T1952、1-2012标准，回弹性能（%）≥40%，压缩永久变形（%）≤3、9%。采用无苯胶粘剂粘接及多层丝棉作填充，表面涂有防止老化变形的保护膜，并能满足国家相关消防阻燃规范；立体饱满不怕压，高回弹不塌陷；
面料及颜色：采用优质超纤皮软包，厚度≥1.0mm，经液态浸色及防潮、防污等工艺处理，皮面更加柔软舒适、光泽持久性好，纹理细腻，耐磨损，撕裂力≥20N，摩擦色牢度（光面革干擦（500次））≥4级；颜色配置于实施过程中现场商议。易于清洁和保养，可根据客户需求选择。
4.承重与稳定性承重能力：沙发具备较高的承重能力，能够承受多人同时使用，满足家庭或商务场合的需求。稳定性：底部设计防滑脚垫，增加与地面的摩擦力，确保沙发在使用过程中的稳定性，防止滑动或倾斜。
5.舒适度与细节设计
舒适度：采用人体工学设计，座垫和靠背贴合人体曲线，提供最佳的坐卧角度和支撑力，缓解长时间坐卧的疲劳感。细节设计：扶手设计符合手部握持习惯，增加使用的便利性；座垫和靠背之间的衔接处处理得十分平滑，防止意外刮伤；沙发的线条和边角处理得圆润，增加整体的美感。
6.安装与维护：简易安装方式维护：支持柔软的湿布擦拭沙发表面
7.包装与运输：采用专用包装材料，对沙发进行全方位的保护，确保在运输过程中不受损伤。
8.售后服务：提供不少于3年的质保及服务
9.组合沙发，检测依据QB/T1952.1-2023、GB 20286-2006、GB/T16422.2-2022、GB/T 17927.1-2011标准；检测结果满足：（1）耐疝弧灯老化试验100h，检验结果达到4-5级；（2）耐UV紫外线老化试验100h，会卡变色评级，检验结果达到4-5级；（3）抗引燃特性试验，检验结果达到阻燃Ⅰ级，通过香烟抗引燃特性试验。（3）产品用料、加工：泡沫塑料表观密度（座面）≥50kg/m³，回弹性能（慢回弹泡沫塑料除外）≥50%，压缩永久变形≤5%；（4）安全性能：阻燃性-公共场所用品，检验结果达到阻燃Ⅱ级，通过模拟火柴火焰抗引燃特性试验</t>
  </si>
  <si>
    <t>智能钢琴区</t>
  </si>
  <si>
    <t>地毯1</t>
  </si>
  <si>
    <t>8㎡以现场实际尺寸为准</t>
  </si>
  <si>
    <t xml:space="preserve">1.说明：音乐坊成品异形地毯专为学校图书馆音乐坊区域定制，设计独特，色彩搭配和谐，不仅起到装饰作用，还提升了整个空间的艺术氛围。地毯采用优质材料制作，具有防滑、耐磨、易清洁等特点，为使用者提供舒适安全的踩踏体验。
2.材料与工艺面料：选用优质纤维材料，触感柔软舒适，防滑性能优良，确保使用者行走时的安全。底料：采用高密度防滑底料，增加地毯与地面的摩擦力，防止地毯滑动或移位。工艺：采用先进的织造和印花技术，图案清晰美观，色彩鲜艳持久，不易褪色。
3.耐磨与易清洁性耐磨性：地毯表面经过特殊处理，具有较强的耐磨性，能够承受大量人流的踩踏，不易磨损。易清洁性：地毯表面材质易于清洁，污渍不易渗透，可使用吸尘器或湿布进行日常清洁维护。
4.安全性与环保性安全性：地毯材料符合国家相关安全标准，不含有害物质，对使用者无害。环保性：地毯在生产过程中注重环保，采用环保材料和工艺，降低对环境的影响。
5.定制服务本地毯提供个性化定制服务，可根据客户需求调整尺寸、形状、颜色等，以满足不同音乐坊区域的装饰需求。
6.包装与运输：采用专用包装材料，确保地毯在运输过程中不受损伤。
7.售后服务：提供不少于3年的质保及服务。
</t>
  </si>
  <si>
    <t>地毯小样</t>
  </si>
  <si>
    <t>优质纤维材料</t>
  </si>
  <si>
    <t>吧台桌</t>
  </si>
  <si>
    <t>2100W*650D*760H台面高度（总高度与设备需求的高度而定）</t>
  </si>
  <si>
    <t>1.材料与工艺
（1）桌面材料及颜色：板材采用E1级环保高密度板，厚度≥40mm,表面平整光滑，耐磨耐刮。饰面纸采用纯三聚氰胺浸胶，使表面透明度更好，耐污性更强。缘处理：采用圆角设计，防止碰撞伤害，同时增加美观度。
（2）表面处理：经过多次打磨和喷漆处理，表面光泽度高，防水防污，易于清洁。
（3）底部结构：采用坚固的支撑框架，确保桌面稳定承重，不易变形。
饰面纸：采用纯三聚氰胺浸胶，使表面透明度更好，耐污性更强。
（4）PVC封边：采用厚PVC封边带；
（5）胶水：采用环保胶水；
（6）五金配件：所有五金件作防锈、防腐处理。
2.承重与稳定性承重能力：不小于50kg，确保长时间使用不变形。稳定性：底部支撑框架采用稳定结构设计，可有效防止桌面晃动或倾斜，确保触摸屏一体机稳定运行。
3.安装与调试方式：提供详细的安装图纸和说明，客户可根据图纸自行安装或委托专业人员安装。
4.维护与保养清洁：使用柔软的湿布擦拭桌面，避免使用化学清洁剂，以免损坏表面涂层。维护：定期检查桌面的边缘和底部支撑框架，如有损坏或松动，及时修复。
5.包装与运输：采用专用包装材料，确保桌面在运输过程中不受损伤。
6.售后服务：提供不少于3年的质保及服务。
7.吧台桌，检测依据GB18580-2017、GB/T 36022-2018、GB 20286-2006、GB/T3324-2017标准；检测结果满足：（1）甲醛释放量≤0.013mg/m³；（2）氨释放量：未检出；（3）燃烧性能：阻燃1级；（4）材料要求：人造板含水率≤10%。</t>
  </si>
  <si>
    <t>云CD区
3楼南边楼梯下</t>
  </si>
  <si>
    <t>懒人沙发</t>
  </si>
  <si>
    <t>880W*920D*680H</t>
  </si>
  <si>
    <t>1.懒人沙发以其独特的舒适性和休闲风格，为音乐坊营造了一个轻松愉悦的阅读与休息环境。沙发采用气棉麻布材料制作，结合人体工学设计，为用户提供最佳的坐卧体验。
2.风格尺寸900*1020*7700，
3.风格材质：懒人沙发采用简约时尚的设计风格，线条流畅，色彩搭配柔和。沙发面料可选择柔软舒适的棉麻、皮质或布艺材料，增加整体空间的温馨感。
4.结构：懒人沙发采用稳固的框架设计，确保沙发的承重能力和稳定性。框架材料可选用金属或实木，经过特殊处理，具有防锈、防腐、防虫蛀等性能。
5.填充物：阻燃海绵：采用优质品牌的PU阻燃成型高密度海绵，符合QB/T1952、1-2012标准，回弹性能（%）≥40%，压缩永久变形（%）≤3、9%。采用无苯胶粘剂粘接及多层丝棉作填充，表面涂有防止老化变形的保护膜，并能满足国家相关消防阻燃规范；立体饱满不怕压，高回弹不塌陷；
6.面料及颜色：采用透气棉麻布制作，柔软舒适，隐藏式拉链设计，可拆洗，颜色配置于实施过程中现场商议。
7.舒适度：懒人沙发采用人体工学设计，座垫和靠背贴合人体曲线，为用户提供最佳的坐卧角度和支撑力。沙发整体线条流畅，坐感柔软舒适，有效缓解长时间坐卧的疲劳感。
8.调节性：部分款式的懒人沙发具备靠背角度调节功能，用户可根据个人喜好和需求，调节沙发的靠背角度，以获得更加舒适的坐卧体验。
9.安装与维护：简易安装方式，支持柔软的湿布擦拭沙发表面
10.包装与运输：采用专用包装材料，对沙发进行全方位的保护，确保在运输过程中不受损伤。
11.售后服务：提供不少于3年的质保及服务</t>
  </si>
  <si>
    <t>个</t>
  </si>
  <si>
    <t>棉麻、皮质或布艺材料样品</t>
  </si>
  <si>
    <t>棉麻、皮质或布艺材料</t>
  </si>
  <si>
    <t>云CD区</t>
  </si>
  <si>
    <t>圆形茶几</t>
  </si>
  <si>
    <t>直径450W*530H</t>
  </si>
  <si>
    <r>
      <rPr>
        <sz val="9"/>
        <rFont val="宋体"/>
        <charset val="134"/>
      </rPr>
      <t>1.说明：圆形茶几以其简约时尚的设计和实用性，为音乐坊营造了一个优雅舒适的交流与休息空间。
2.形状状：茶几采用圆形设计，线条流畅，整体造型简约而优雅，能够与音乐坊的装饰风格相协调。
尺寸：根据音乐坊区域的空间大小和布局需求，定制合适的茶几尺寸。圆形茶几直径范围在</t>
    </r>
    <r>
      <rPr>
        <sz val="9"/>
        <rFont val="Arial"/>
        <charset val="134"/>
      </rPr>
      <t>≥</t>
    </r>
    <r>
      <rPr>
        <sz val="9"/>
        <rFont val="宋体"/>
        <charset val="134"/>
      </rPr>
      <t>600mm，高度一般为</t>
    </r>
    <r>
      <rPr>
        <sz val="9"/>
        <rFont val="Arial"/>
        <charset val="134"/>
      </rPr>
      <t>≥</t>
    </r>
    <r>
      <rPr>
        <sz val="9"/>
        <rFont val="宋体"/>
        <charset val="134"/>
      </rPr>
      <t>400mm，方便用户放置物品和就座交谈。
3.结构与材料结构：茶几采用稳固的框架设计，确保承重能力和稳定性。
框架材料选用实木，经过特殊处理，具有防锈、防腐、防虫蛀等性能。
台面材料：台面多层实木夹板基层,桌面厚度≥25mm，阻燃、防污、耐磨、硬度高，检验检测依据GB18580-2017、GB/T39600-2021标准，检测内容包含：甲醛释放量≤0、014mg/m³，单项判定为合格；
支撑部件：茶几底部设计有稳固的支撑腿或支撑架，确保茶几整体的平衡和稳定。
4.承重与稳定性承重能力：
承重：茶几台面具有较强的承重能力，能够放置书籍、杂志、茶杯等物品，满足用户的使用需求。
稳定性：茶几底部设计有防滑脚垫，增加与地面的摩擦力，防止在使用过程中滑动或倾斜。
5.细节设计边角处理：茶几的边角经过圆润处理，防止意外刮伤或碰撞。装饰元素：茶几表面可加入装饰元素，如雕刻、纹理或金属装饰条，增加整体的美感和艺术感。
6.包装与运输：采用专用包装材料，确保在运输过程中不受损伤。
7.售后服务：提供不少于3年的质保及服务。</t>
    </r>
  </si>
  <si>
    <t>框架实木，台面实木夹板</t>
  </si>
  <si>
    <t>25mm</t>
  </si>
  <si>
    <t>墙面装饰画</t>
  </si>
  <si>
    <t xml:space="preserve">  直径600W/150W/200W*10mmH</t>
  </si>
  <si>
    <r>
      <rPr>
        <sz val="9"/>
        <rFont val="宋体"/>
        <charset val="134"/>
      </rPr>
      <t>1.定制墙面唱片装饰画3件1组（直径600mm一个，直径150mm一个直径200mm一个）
2.材质：采用</t>
    </r>
    <r>
      <rPr>
        <sz val="9"/>
        <rFont val="Arial"/>
        <charset val="134"/>
      </rPr>
      <t>≥</t>
    </r>
    <r>
      <rPr>
        <sz val="9"/>
        <rFont val="宋体"/>
        <charset val="134"/>
      </rPr>
      <t>10mm亚克力UV
3.包装包装：采用专用包装材料，确保桌面在运输过程中不受损伤。
4.售后服务：提供不少于3年的质保及服务。</t>
    </r>
  </si>
  <si>
    <t>3件/组</t>
  </si>
  <si>
    <t>10mm</t>
  </si>
  <si>
    <t>地毯2</t>
  </si>
  <si>
    <t>16㎡以现场实际尺寸为准</t>
  </si>
  <si>
    <t xml:space="preserve">1.说明：音乐坊成品异形地毯专为学校图书馆音乐坊区域定制，设计独特，色彩搭配和谐，不仅起到装饰作用，还提升了整个空间的艺术氛围。地毯采用优质材料制作，具有防滑、耐磨、易清洁等特点，为使用者提供舒适安全的踩踏体验。
2.材料与工艺面料：选用优质纤维材料，触感柔软舒适，防滑性能优良，确保使用者行走时的安全。底料：采用高密度防滑底料，增加地毯与地面的摩擦力，防止地毯滑动或移位。工艺：采用先进的织造和印花技术，图案清晰美观，色彩鲜艳持久，不易褪色。
3.耐磨与易清洁性耐磨性：地毯表面经过特殊处理，具有较强的耐磨性，能够承受大量人流的踩踏，不易磨损。易清洁性：地毯表面材质易于清洁，污渍不易渗透，可使用吸尘器或湿布进行日常清洁维护。
4.安全性与环保性安全性：地毯材料符合国家相关安全标准，不含有害物质，对使用者无害。环保性：地毯在生产过程中注重环保，采用环保材料和工艺，降低对环境的影响。
5.定制服务本地毯提供个性化定制服务，可根据客户需求调整尺寸、形状、颜色等，以满足不同音乐坊区域的装饰需求。
6.包装与运输：采用专用包装材料，确保地毯在运输过程中不受损伤。
7.售后服务：提供不少于3年的质保及服务。
</t>
  </si>
  <si>
    <t>音乐盒区</t>
  </si>
  <si>
    <t>休闲桌椅</t>
  </si>
  <si>
    <t xml:space="preserve">950W*600D*750H（桌）
650*600*770（椅）
</t>
  </si>
  <si>
    <t xml:space="preserve">一、休闲桌技术规格描述
1.尺寸：桌子的整体尺寸为950mm（长）× 600mm（宽），高度为750mm，适合音乐坊内单人或多人使用。
2.外观：桌子采用简约纯净的白色设计，与音乐坊的整体装饰风格相协调，营造出明亮、清新的环境氛围。桌面边缘经过圆润处理，防止磕碰，同时易于清洁。
3. 材料与工艺桌面材料：选用多层实木夹板基层,桌面厚度≥25mm，阻燃、防污、耐磨、硬度高，检验检测依据GB18580-2017、GB/T39600-2021标准，检测内容包含：甲醛释放量≤0、014mg/m³，单项判定为合格。桌腿材料：采用金属或实木材料，结构稳固，支撑力强，确保桌子的稳定性和承重能力。
工艺：采用先进的生产工艺和连接方式，确保桌子结构的牢固性和美观性。桌面和桌腿之间连接紧密，无晃动现象。
4. 承重与稳定性承重能力：桌面具有较强的承重能力，可放置音响设备、书籍、水杯等物品，满足用户的使用需求。
稳定性：桌子底部设计有防滑脚垫，增加与地面的摩擦力，防止在使用过程中滑动或倾斜。
二、休闲椅技术规格描述
1. 尺寸与外观
尺寸：椅子的整体尺寸适中，座面宽度和深度根据人体工学设计，确保用户坐得舒适。椅背高度适中，能够支撑用户的背部和颈部。
外观：椅子采用与桌子相协调的白色设计，简约时尚。座面和椅背采用柔软舒适的材质，增加坐感舒适度。
2. 材料与工艺
面料：靠背坐垫采用优质超纤皮。阻燃海绵：采用优质品牌的PU阻燃成型高密度海绵，符合QB/T1952、1-2012标准，回弹性能（%）≥40%，压缩永久变形（%）≤3、9%。采用无苯胶粘剂粘接及多层丝棉作填充，表面涂有防止老化变形的保护膜，并能满足国家相关消防阻燃规范；立体饱满不怕压，高回弹不塌陷；要求三防处理。可擦洗、好清洁、持久耐用。
椅腿材料：采用金属或实木材料，结构稳固，支撑力强，确保椅子的稳定性和承重能力。
工艺：椅子采用优质五金配件和连接方式，确保结构的牢固性和耐用性。座面和椅背之间连接紧密，不易变形。
三、售后服务：提供不少于3年的质保及服务。
</t>
  </si>
  <si>
    <t>套</t>
  </si>
  <si>
    <t>多层实木样板</t>
  </si>
  <si>
    <t>桌：多层实木夹板基层
椅子：优质超纤皮（白色）</t>
  </si>
  <si>
    <t>音乐盒</t>
  </si>
  <si>
    <t xml:space="preserve"> 1950W*1282D*2250H </t>
  </si>
  <si>
    <r>
      <rPr>
        <sz val="9"/>
        <rFont val="宋体"/>
        <charset val="134"/>
      </rPr>
      <t>1.模块化设计：采用简化而统一结构模块系统，由顶、底、玻璃门、侧墙六块部件组成。
2.整体框架采用精制铝合金型材+优质冷轧钢板，厚度</t>
    </r>
    <r>
      <rPr>
        <sz val="9"/>
        <rFont val="Arial"/>
        <charset val="134"/>
      </rPr>
      <t>≥</t>
    </r>
    <r>
      <rPr>
        <sz val="9"/>
        <rFont val="宋体"/>
        <charset val="134"/>
      </rPr>
      <t>0.8mm，表面采用静电粉末喷涂工艺。冷轧钢板，检测依据GB/T 13237-2013、QB/T 3832-1999、QB/T 3828-1999、GB/T 3325-2017标准；检测结果满足：（1）化学成分%：磷（P）≤0.025%；硫（S）≤0.015%；碳（C）≤0.10%；硅（Si）≤0.25%；锰（Mn）≤0.45%；
（2）外观性能要求：①金属件（喷涂层）：无漏喷、锈蚀和脱色、掉色现象；光滑均匀、色泽一致，物流挂、疙瘩、皱皮、飞漆等缺陷，以上检测项目单项评价为合格。
（3）产品表面涂饰层/覆面材料理化性能：金属喷漆（塑）涂层：①硬度≥6H；②附着力不低于0级
（4）铜盐加速乙酸盐雾试验（CASS）：连续喷雾</t>
    </r>
    <r>
      <rPr>
        <sz val="9"/>
        <rFont val="Arial"/>
        <charset val="134"/>
      </rPr>
      <t>≥</t>
    </r>
    <r>
      <rPr>
        <sz val="9"/>
        <rFont val="宋体"/>
        <charset val="134"/>
      </rPr>
      <t>450h：①镀（涂）层本身耐腐蚀等级：10级（无锈点）；②镀（涂）层对基体的保护等级：10级（无锈点）
3. 隔音材料：隔音</t>
    </r>
    <r>
      <rPr>
        <sz val="9"/>
        <rFont val="Arial"/>
        <charset val="134"/>
      </rPr>
      <t>≥</t>
    </r>
    <r>
      <rPr>
        <sz val="9"/>
        <rFont val="宋体"/>
        <charset val="134"/>
      </rPr>
      <t>28±3分贝，内侧E1级聚酯纤维吸音板+空腔内部填充隔音棉+隔音毡，外部优质冷轧钢板喷涂。所有内外部空隙填充EVA隔音条，内外部硬质声音传导体完全隔离。
4.玻璃采用</t>
    </r>
    <r>
      <rPr>
        <sz val="9"/>
        <rFont val="Arial"/>
        <charset val="134"/>
      </rPr>
      <t>≥</t>
    </r>
    <r>
      <rPr>
        <sz val="9"/>
        <rFont val="宋体"/>
        <charset val="134"/>
      </rPr>
      <t xml:space="preserve">8mm透明3c认证安全，隔音钢化玻璃。
5.通风系统采用上进下出双循环新风系统，舱内不形成负压或正压，与外部空间环境温差不超过2摄氏度。
6.照明系统：通过自动感应或手动控制运行。采用可调3000-4000-6000K自然光色温LED照明。
7.包装与运输：采用专用包装材料，确保地毯在运输过程中不受损伤。
8.售后服务：提供不少于3年的质保及服务。
</t>
    </r>
  </si>
  <si>
    <t>间</t>
  </si>
  <si>
    <t>铝合金型材+优质冷轧钢板样版</t>
  </si>
  <si>
    <t>铝合金型材+优质冷轧钢板</t>
  </si>
  <si>
    <t>≥0.8mm</t>
  </si>
  <si>
    <t>值班</t>
  </si>
  <si>
    <t>前后门门卫</t>
  </si>
  <si>
    <t>值班台</t>
  </si>
  <si>
    <t>150W*700D*1100H</t>
  </si>
  <si>
    <t xml:space="preserve">1.板材：E1级环保高密度板,桌面厚度≥25mm
2.油漆：采用水性油漆，经过5层底油及3层面漆，漆膜硬度达到2H-3H之间，挥发性有机化合物含量≤265g/L；游离甲醛含量≤50mg/kg。
3.胶水：采用环保胶水 ，符合GB 18583- -2008《室内 装饰装修材料胶粘剂中有害物质限量》的要求；
4.五金配件：所有五金件作防锈.防腐处理。
5.包装与运输：采用专用包装材料，确保地毯在运输过程中不受损伤。
6.售后服务：提供不少于3年的质保及服务。
</t>
  </si>
  <si>
    <t>各楼层分散</t>
  </si>
  <si>
    <t>2楼西边圆梯</t>
  </si>
  <si>
    <t>懒人豆袋沙发</t>
  </si>
  <si>
    <t>750W*800D*700H</t>
  </si>
  <si>
    <t xml:space="preserve">1.外套：采用科技布制作，柔软舒适，耐刮耐磨，无刺激性质气味，隐藏式拉链设计，可拆洗，水洗不掉色。8个沙发的颜色配置于实施过程中现场商议。
2.内胆：采用加厚里布制作内衬，填充环保抗菌防霉粒子。
3.包装与运输：采用专用包装材料，确保在运输过程中不受损伤。
4.售后服务：提供不少于3年的质保及服务。
</t>
  </si>
  <si>
    <t>科技布色板</t>
  </si>
  <si>
    <t>科技布</t>
  </si>
  <si>
    <t>4楼南边2个角落</t>
  </si>
  <si>
    <t>单人阅读沙发</t>
  </si>
  <si>
    <t>1060W*860D*760H</t>
  </si>
  <si>
    <t>1.面料及颜色：采用优质超纤皮软包，厚度≥1.0mm，经液态浸色及防潮、防污等工艺处理，皮面更加柔软舒适、光泽持久性好，纹理细腻，耐磨损，撕裂力≥20N，摩擦色牢度（光面革干擦（500次））≥4级；，颜色配置于实施过程中现场商议。
2.阻燃海绵：采用优质品牌的PU阻燃成型高密度海绵，符合QB/T1952、1-2012标准，回弹性能（%）≥40%，压缩永久变形（%）≤3、9%。采用无苯胶粘剂粘接及多层丝棉作填充，表面涂有防止老化变形的保护膜，并能满足国家相关消防阻燃规范；立体饱满不怕压，高回弹不塌陷；
3.白乳胶：采用封边热溶白乳胶胶水，绿色环保，无毒.无异味，符合GB 18583- -2008《室内 装饰装修材料胶粘剂中有害物质限量》的要求。
4.内框架：采用不锈钢钢架结构成型，结构稳定，耐磨性强。
5.安装与维护：简易安装方式，支持柔软的湿布擦拭沙发表面
6.包装与运输：采用专用包装材料，对沙发进行全方位的保护，确保在运输过程中不受损伤。
7.售后服务：提供不少于3年的质保及服务</t>
  </si>
  <si>
    <t>边几</t>
  </si>
  <si>
    <t>直径600W*550H</t>
  </si>
  <si>
    <t xml:space="preserve">1.桌面：多层实木夹板基层,桌面厚度≥25mm，阻燃、防污、耐磨、硬度高，检验检测依据GB18580-2017、GB/T39600-2021标准，检测内容包含：甲醛释放量≤0、014mg/m³，单项判定为合格；
2.底座：采用不锈钢座架，表面经静电粉沫喷涂处理。颜色待选。
5.承重与稳定性承重能力：
承重：茶几台面具有较强的承重能力，能够放置书籍、杂志、茶杯等物品，满足用户的使用需求。
稳定性：茶几底部设计有防滑脚垫，增加与地面的摩擦力，防止在使用过程中滑动或倾斜。
6.细节设计边角处理：茶几的边角经过圆润处理，防止意外刮伤或碰撞。装饰元素：茶几表面可加入装饰元素，如雕刻、纹理或金属装饰条，增加整体的美感和艺术感。
7.包装与运输：采用专用包装材料，确保在运输过程中不受损伤。
8.售后服务：提供不少于3年的质保及服务。
</t>
  </si>
  <si>
    <t>评分标准</t>
  </si>
  <si>
    <t>评审因素</t>
  </si>
  <si>
    <t>评分细则</t>
  </si>
  <si>
    <t>权重（%）</t>
  </si>
  <si>
    <t>分值（分）</t>
  </si>
  <si>
    <t>1.</t>
  </si>
  <si>
    <t>技术</t>
  </si>
  <si>
    <r>
      <rPr>
        <sz val="14"/>
        <color theme="1"/>
        <rFont val="宋体"/>
        <charset val="134"/>
      </rPr>
      <t>评审组对应选单位提供的样品和文件进行综合评价，对需求的响应程度，设计先进性、质量可靠性，货物制造技术、制造设备、生产工艺达到行业内的水平、使用材料与部件等方面</t>
    </r>
    <r>
      <rPr>
        <sz val="14"/>
        <color rgb="FFFF0000"/>
        <rFont val="宋体"/>
        <charset val="134"/>
      </rPr>
      <t>(工厂生产环节视频）</t>
    </r>
    <r>
      <rPr>
        <sz val="14"/>
        <color theme="1"/>
        <rFont val="宋体"/>
        <charset val="134"/>
      </rPr>
      <t>质量高低，售后服务方案是否细致合理，能否充分保障招标方需求，评分0-50分。</t>
    </r>
  </si>
  <si>
    <t>50分</t>
  </si>
  <si>
    <t>2.</t>
  </si>
  <si>
    <t>商务</t>
  </si>
  <si>
    <r>
      <rPr>
        <sz val="14"/>
        <color theme="1"/>
        <rFont val="宋体"/>
        <charset val="134"/>
      </rPr>
      <t>根据应选单位公司实力</t>
    </r>
    <r>
      <rPr>
        <sz val="14"/>
        <color rgb="FFFF0000"/>
        <rFont val="宋体"/>
        <charset val="134"/>
      </rPr>
      <t>(工厂规模视频、公司网站等）</t>
    </r>
    <r>
      <rPr>
        <sz val="14"/>
        <color theme="1"/>
        <rFont val="宋体"/>
        <charset val="134"/>
      </rPr>
      <t>、同类业绩、荣誉证书、质量体系等方面综合评估，评分0-20分。</t>
    </r>
  </si>
  <si>
    <t>20分</t>
  </si>
  <si>
    <t>3.</t>
  </si>
  <si>
    <t>报价</t>
  </si>
  <si>
    <t>采用低价优先法计算，满足文件要求且最低的报价为基准价，其价格分为满分。其他应选单位的价格按照下列公式计算：
报价得分=(基准价／报价)×100×权重</t>
  </si>
  <si>
    <t>30分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</si>
</sst>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.00_ "/>
  </numFmts>
  <fonts count="36">
    <font>
      <sz val="11"/>
      <color theme="1"/>
      <name val="等线"/>
      <charset val="134"/>
      <scheme val="minor"/>
    </font>
    <font>
      <b/>
      <sz val="20"/>
      <color theme="1"/>
      <name val="等线"/>
      <charset val="134"/>
      <scheme val="minor"/>
    </font>
    <font>
      <b/>
      <sz val="14"/>
      <color theme="1"/>
      <name val="宋体"/>
      <charset val="134"/>
    </font>
    <font>
      <sz val="10.5"/>
      <color theme="1"/>
      <name val="宋体"/>
      <charset val="134"/>
    </font>
    <font>
      <sz val="14"/>
      <color theme="1"/>
      <name val="宋体"/>
      <charset val="134"/>
    </font>
    <font>
      <sz val="22"/>
      <color theme="1"/>
      <name val="微软雅黑"/>
      <charset val="134"/>
    </font>
    <font>
      <b/>
      <sz val="11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b/>
      <sz val="11"/>
      <name val="等线"/>
      <charset val="134"/>
      <scheme val="minor"/>
    </font>
    <font>
      <sz val="1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9"/>
      <color theme="1"/>
      <name val="等线"/>
      <charset val="134"/>
      <scheme val="minor"/>
    </font>
    <font>
      <sz val="9"/>
      <color theme="1"/>
      <name val="??"/>
      <charset val="134"/>
    </font>
    <font>
      <sz val="12"/>
      <name val="宋体"/>
      <charset val="134"/>
    </font>
    <font>
      <sz val="14"/>
      <color rgb="FFFF0000"/>
      <name val="宋体"/>
      <charset val="134"/>
    </font>
    <font>
      <sz val="9"/>
      <name val="Times New Roman"/>
      <charset val="134"/>
    </font>
    <font>
      <sz val="9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5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0" fillId="0" borderId="0"/>
    <xf numFmtId="0" fontId="0" fillId="0" borderId="0"/>
    <xf numFmtId="0" fontId="31" fillId="0" borderId="0">
      <alignment vertical="center"/>
    </xf>
    <xf numFmtId="0" fontId="32" fillId="0" borderId="0"/>
  </cellStyleXfs>
  <cellXfs count="3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wrapText="1"/>
    </xf>
    <xf numFmtId="9" fontId="4" fillId="0" borderId="1" xfId="0" applyNumberFormat="1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5" fillId="0" borderId="0" xfId="0" applyFont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top" wrapText="1"/>
    </xf>
    <xf numFmtId="176" fontId="7" fillId="0" borderId="1" xfId="51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176" fontId="7" fillId="0" borderId="1" xfId="51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177" fontId="7" fillId="0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9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wrapText="1"/>
    </xf>
    <xf numFmtId="0" fontId="9" fillId="0" borderId="1" xfId="0" applyFont="1" applyFill="1" applyBorder="1" applyAlignment="1">
      <alignment horizontal="center" vertical="center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  <cellStyle name="常规 4" xfId="50"/>
    <cellStyle name="常规 43" xfId="51"/>
    <cellStyle name="常规 3 3" xf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jpe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tabColor rgb="FFFFC000"/>
    <pageSetUpPr autoPageBreaks="0"/>
  </sheetPr>
  <dimension ref="A1:M22"/>
  <sheetViews>
    <sheetView tabSelected="1" workbookViewId="0">
      <selection activeCell="O3" sqref="O3"/>
    </sheetView>
  </sheetViews>
  <sheetFormatPr defaultColWidth="9" defaultRowHeight="15" customHeight="1"/>
  <cols>
    <col min="1" max="1" width="4.275" style="12" customWidth="1"/>
    <col min="2" max="2" width="5.65" style="12" customWidth="1"/>
    <col min="3" max="3" width="6.95" style="2" customWidth="1"/>
    <col min="4" max="4" width="7.14166666666667" style="12" customWidth="1"/>
    <col min="5" max="5" width="8.38333333333333" style="12" customWidth="1"/>
    <col min="6" max="6" width="65.5" style="12" customWidth="1"/>
    <col min="7" max="7" width="6.01666666666667" style="12" customWidth="1"/>
    <col min="8" max="8" width="5.20833333333333" style="12" customWidth="1"/>
    <col min="9" max="9" width="11.2083333333333" style="12" customWidth="1"/>
    <col min="10" max="10" width="9.05" style="11" customWidth="1"/>
    <col min="11" max="13" width="6.28333333333333" style="12" customWidth="1"/>
    <col min="14" max="16384" width="9" style="12"/>
  </cols>
  <sheetData>
    <row r="1" ht="49" customHeight="1" spans="1:13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</row>
    <row r="2" s="11" customFormat="1" ht="41" customHeight="1" spans="1:13">
      <c r="A2" s="15" t="s">
        <v>1</v>
      </c>
      <c r="B2" s="15" t="s">
        <v>2</v>
      </c>
      <c r="C2" s="16" t="s">
        <v>3</v>
      </c>
      <c r="D2" s="16" t="s">
        <v>4</v>
      </c>
      <c r="E2" s="16" t="s">
        <v>5</v>
      </c>
      <c r="F2" s="16" t="s">
        <v>6</v>
      </c>
      <c r="G2" s="15" t="s">
        <v>7</v>
      </c>
      <c r="H2" s="15" t="s">
        <v>8</v>
      </c>
      <c r="I2" s="26" t="s">
        <v>9</v>
      </c>
      <c r="J2" s="27" t="s">
        <v>10</v>
      </c>
      <c r="K2" s="27" t="s">
        <v>11</v>
      </c>
      <c r="L2" s="27" t="s">
        <v>12</v>
      </c>
      <c r="M2" s="27" t="s">
        <v>13</v>
      </c>
    </row>
    <row r="3" ht="271" customHeight="1" spans="1:13">
      <c r="A3" s="17">
        <v>1</v>
      </c>
      <c r="B3" s="17" t="s">
        <v>14</v>
      </c>
      <c r="C3" s="18" t="s">
        <v>15</v>
      </c>
      <c r="D3" s="18" t="s">
        <v>16</v>
      </c>
      <c r="E3" s="18" t="s">
        <v>17</v>
      </c>
      <c r="F3" s="19" t="s">
        <v>18</v>
      </c>
      <c r="G3" s="20">
        <v>4.9</v>
      </c>
      <c r="H3" s="17" t="s">
        <v>19</v>
      </c>
      <c r="I3" s="17" t="str">
        <f>_xlfn.DISPIMG("ID_9D1B13382F1D473C8B10DB80CF23BDCA",1)</f>
        <v>=DISPIMG("ID_9D1B13382F1D473C8B10DB80CF23BDCA",1)</v>
      </c>
      <c r="J3" s="28" t="s">
        <v>20</v>
      </c>
      <c r="K3" s="18" t="s">
        <v>21</v>
      </c>
      <c r="L3" s="18" t="s">
        <v>22</v>
      </c>
      <c r="M3" s="18" t="s">
        <v>23</v>
      </c>
    </row>
    <row r="4" s="12" customFormat="1" ht="146.25" spans="1:13">
      <c r="A4" s="18">
        <v>2</v>
      </c>
      <c r="B4" s="18" t="s">
        <v>14</v>
      </c>
      <c r="C4" s="18" t="s">
        <v>24</v>
      </c>
      <c r="D4" s="18" t="s">
        <v>25</v>
      </c>
      <c r="E4" s="18" t="s">
        <v>26</v>
      </c>
      <c r="F4" s="21" t="s">
        <v>27</v>
      </c>
      <c r="G4" s="22">
        <v>5</v>
      </c>
      <c r="H4" s="18" t="s">
        <v>28</v>
      </c>
      <c r="I4" s="29" t="str">
        <f>_xlfn.DISPIMG("ID_F6C3B85ABEF744A382DC14A1106CD98C",1)</f>
        <v>=DISPIMG("ID_F6C3B85ABEF744A382DC14A1106CD98C",1)</v>
      </c>
      <c r="J4" s="28" t="s">
        <v>29</v>
      </c>
      <c r="K4" s="18" t="s">
        <v>30</v>
      </c>
      <c r="L4" s="18" t="s">
        <v>31</v>
      </c>
      <c r="M4" s="18" t="s">
        <v>32</v>
      </c>
    </row>
    <row r="5" ht="101.25" spans="1:13">
      <c r="A5" s="18">
        <v>3</v>
      </c>
      <c r="B5" s="18" t="s">
        <v>14</v>
      </c>
      <c r="C5" s="18" t="s">
        <v>33</v>
      </c>
      <c r="D5" s="18" t="s">
        <v>34</v>
      </c>
      <c r="E5" s="18" t="s">
        <v>35</v>
      </c>
      <c r="F5" s="23" t="s">
        <v>36</v>
      </c>
      <c r="G5" s="22">
        <v>5</v>
      </c>
      <c r="H5" s="18" t="s">
        <v>28</v>
      </c>
      <c r="I5" s="18" t="str">
        <f>_xlfn.DISPIMG("ID_BBE189AB7A3D4111A94D243E81D94C23",1)</f>
        <v>=DISPIMG("ID_BBE189AB7A3D4111A94D243E81D94C23",1)</v>
      </c>
      <c r="J5" s="28" t="s">
        <v>37</v>
      </c>
      <c r="K5" s="18" t="s">
        <v>38</v>
      </c>
      <c r="L5" s="18" t="s">
        <v>39</v>
      </c>
      <c r="M5" s="18" t="s">
        <v>32</v>
      </c>
    </row>
    <row r="6" ht="158.25" spans="1:13">
      <c r="A6" s="17">
        <v>4</v>
      </c>
      <c r="B6" s="17" t="s">
        <v>14</v>
      </c>
      <c r="C6" s="18" t="s">
        <v>15</v>
      </c>
      <c r="D6" s="18" t="s">
        <v>40</v>
      </c>
      <c r="E6" s="18" t="s">
        <v>41</v>
      </c>
      <c r="F6" s="21" t="s">
        <v>42</v>
      </c>
      <c r="G6" s="24">
        <f>2.9*3+(0.1*6*2.8)</f>
        <v>10.38</v>
      </c>
      <c r="H6" s="17" t="s">
        <v>43</v>
      </c>
      <c r="I6" s="17" t="str">
        <f>_xlfn.DISPIMG("ID_19A3A78E519E4073BA97C79145191BA5",1)</f>
        <v>=DISPIMG("ID_19A3A78E519E4073BA97C79145191BA5",1)</v>
      </c>
      <c r="J6" s="28" t="s">
        <v>37</v>
      </c>
      <c r="K6" s="18" t="s">
        <v>44</v>
      </c>
      <c r="L6" s="18" t="s">
        <v>45</v>
      </c>
      <c r="M6" s="18" t="s">
        <v>23</v>
      </c>
    </row>
    <row r="7" s="13" customFormat="1" ht="171" customHeight="1" spans="1:13">
      <c r="A7" s="17">
        <v>5</v>
      </c>
      <c r="B7" s="17" t="s">
        <v>14</v>
      </c>
      <c r="C7" s="18" t="s">
        <v>15</v>
      </c>
      <c r="D7" s="18" t="s">
        <v>46</v>
      </c>
      <c r="E7" s="18" t="s">
        <v>47</v>
      </c>
      <c r="F7" s="21" t="s">
        <v>48</v>
      </c>
      <c r="G7" s="20">
        <v>1</v>
      </c>
      <c r="H7" s="17" t="s">
        <v>49</v>
      </c>
      <c r="I7" s="17" t="str">
        <f>_xlfn.DISPIMG("ID_01FEB730B68148C7B3A3F761CAA87BE6",1)</f>
        <v>=DISPIMG("ID_01FEB730B68148C7B3A3F761CAA87BE6",1)</v>
      </c>
      <c r="J7" s="28" t="s">
        <v>50</v>
      </c>
      <c r="K7" s="18" t="s">
        <v>51</v>
      </c>
      <c r="L7" s="18" t="s">
        <v>52</v>
      </c>
      <c r="M7" s="18" t="s">
        <v>23</v>
      </c>
    </row>
    <row r="8" s="13" customFormat="1" ht="98.45" spans="1:13">
      <c r="A8" s="17">
        <v>6</v>
      </c>
      <c r="B8" s="17" t="s">
        <v>14</v>
      </c>
      <c r="C8" s="18" t="s">
        <v>15</v>
      </c>
      <c r="D8" s="18" t="s">
        <v>53</v>
      </c>
      <c r="E8" s="18" t="s">
        <v>54</v>
      </c>
      <c r="F8" s="23" t="s">
        <v>55</v>
      </c>
      <c r="G8" s="20">
        <v>1</v>
      </c>
      <c r="H8" s="17" t="s">
        <v>56</v>
      </c>
      <c r="I8" s="17" t="str">
        <f>_xlfn.DISPIMG("ID_1B50E2B86C5247ACA5823700C9D276AB",1)</f>
        <v>=DISPIMG("ID_1B50E2B86C5247ACA5823700C9D276AB",1)</v>
      </c>
      <c r="J8" s="28" t="s">
        <v>57</v>
      </c>
      <c r="K8" s="18" t="s">
        <v>58</v>
      </c>
      <c r="L8" s="18"/>
      <c r="M8" s="18" t="s">
        <v>23</v>
      </c>
    </row>
    <row r="9" s="13" customFormat="1" ht="353" customHeight="1" spans="1:13">
      <c r="A9" s="17">
        <v>7</v>
      </c>
      <c r="B9" s="17" t="s">
        <v>14</v>
      </c>
      <c r="C9" s="18" t="s">
        <v>59</v>
      </c>
      <c r="D9" s="18" t="s">
        <v>60</v>
      </c>
      <c r="E9" s="18" t="s">
        <v>61</v>
      </c>
      <c r="F9" s="23" t="s">
        <v>62</v>
      </c>
      <c r="G9" s="20">
        <v>1</v>
      </c>
      <c r="H9" s="17" t="s">
        <v>28</v>
      </c>
      <c r="I9" s="17" t="str">
        <f>_xlfn.DISPIMG("ID_1289137CAC264F7EB62F602C28151AE1",1)</f>
        <v>=DISPIMG("ID_1289137CAC264F7EB62F602C28151AE1",1)</v>
      </c>
      <c r="J9" s="28" t="s">
        <v>29</v>
      </c>
      <c r="K9" s="18" t="s">
        <v>30</v>
      </c>
      <c r="L9" s="18" t="s">
        <v>31</v>
      </c>
      <c r="M9" s="18" t="s">
        <v>23</v>
      </c>
    </row>
    <row r="10" s="13" customFormat="1" ht="180" spans="1:13">
      <c r="A10" s="17">
        <v>8</v>
      </c>
      <c r="B10" s="17" t="s">
        <v>14</v>
      </c>
      <c r="C10" s="18" t="s">
        <v>63</v>
      </c>
      <c r="D10" s="18" t="s">
        <v>64</v>
      </c>
      <c r="E10" s="18" t="s">
        <v>65</v>
      </c>
      <c r="F10" s="21" t="s">
        <v>66</v>
      </c>
      <c r="G10" s="20">
        <v>8</v>
      </c>
      <c r="H10" s="17" t="s">
        <v>43</v>
      </c>
      <c r="I10" s="17" t="str">
        <f>_xlfn.DISPIMG("ID_C055CC8B14AA4353AE51B179A29BCD9F",1)</f>
        <v>=DISPIMG("ID_C055CC8B14AA4353AE51B179A29BCD9F",1)</v>
      </c>
      <c r="J10" s="28" t="s">
        <v>67</v>
      </c>
      <c r="K10" s="18" t="s">
        <v>68</v>
      </c>
      <c r="L10" s="18"/>
      <c r="M10" s="18" t="s">
        <v>23</v>
      </c>
    </row>
    <row r="11" s="13" customFormat="1" ht="281.25" spans="1:13">
      <c r="A11" s="17">
        <v>9</v>
      </c>
      <c r="B11" s="17" t="s">
        <v>14</v>
      </c>
      <c r="C11" s="18" t="s">
        <v>15</v>
      </c>
      <c r="D11" s="18" t="s">
        <v>69</v>
      </c>
      <c r="E11" s="18" t="s">
        <v>70</v>
      </c>
      <c r="F11" s="21" t="s">
        <v>71</v>
      </c>
      <c r="G11" s="20">
        <v>2</v>
      </c>
      <c r="H11" s="17" t="s">
        <v>19</v>
      </c>
      <c r="I11" s="17" t="str">
        <f>_xlfn.DISPIMG("ID_4097AD5BFDDD4BC498F6C515D123FBFE",1)</f>
        <v>=DISPIMG("ID_4097AD5BFDDD4BC498F6C515D123FBFE",1)</v>
      </c>
      <c r="J11" s="28" t="s">
        <v>20</v>
      </c>
      <c r="K11" s="18" t="s">
        <v>21</v>
      </c>
      <c r="L11" s="18" t="s">
        <v>45</v>
      </c>
      <c r="M11" s="18" t="s">
        <v>23</v>
      </c>
    </row>
    <row r="12" s="13" customFormat="1" ht="213.75" spans="1:13">
      <c r="A12" s="18">
        <v>10</v>
      </c>
      <c r="B12" s="18" t="s">
        <v>14</v>
      </c>
      <c r="C12" s="18" t="s">
        <v>72</v>
      </c>
      <c r="D12" s="18" t="s">
        <v>73</v>
      </c>
      <c r="E12" s="18" t="s">
        <v>74</v>
      </c>
      <c r="F12" s="21" t="s">
        <v>75</v>
      </c>
      <c r="G12" s="22">
        <v>8</v>
      </c>
      <c r="H12" s="18" t="s">
        <v>76</v>
      </c>
      <c r="I12" s="18" t="str">
        <f>_xlfn.DISPIMG("ID_472EF0DD1A414A179B670439C5F3EE76",1)</f>
        <v>=DISPIMG("ID_472EF0DD1A414A179B670439C5F3EE76",1)</v>
      </c>
      <c r="J12" s="18" t="s">
        <v>77</v>
      </c>
      <c r="K12" s="18" t="s">
        <v>78</v>
      </c>
      <c r="L12" s="18"/>
      <c r="M12" s="18" t="s">
        <v>32</v>
      </c>
    </row>
    <row r="13" s="13" customFormat="1" ht="271" customHeight="1" spans="1:13">
      <c r="A13" s="18">
        <v>11</v>
      </c>
      <c r="B13" s="18" t="s">
        <v>14</v>
      </c>
      <c r="C13" s="18" t="s">
        <v>79</v>
      </c>
      <c r="D13" s="18" t="s">
        <v>80</v>
      </c>
      <c r="E13" s="18" t="s">
        <v>81</v>
      </c>
      <c r="F13" s="23" t="s">
        <v>82</v>
      </c>
      <c r="G13" s="22">
        <v>1</v>
      </c>
      <c r="H13" s="18" t="s">
        <v>76</v>
      </c>
      <c r="I13" s="29" t="str">
        <f>_xlfn.DISPIMG("ID_CE03845768AF42149E5D667BF022EE5A",1)</f>
        <v>=DISPIMG("ID_CE03845768AF42149E5D667BF022EE5A",1)</v>
      </c>
      <c r="J13" s="28" t="s">
        <v>37</v>
      </c>
      <c r="K13" s="18" t="s">
        <v>83</v>
      </c>
      <c r="L13" s="18" t="s">
        <v>84</v>
      </c>
      <c r="M13" s="18" t="s">
        <v>32</v>
      </c>
    </row>
    <row r="14" s="13" customFormat="1" ht="68.15" spans="1:13">
      <c r="A14" s="17">
        <v>12</v>
      </c>
      <c r="B14" s="17" t="s">
        <v>14</v>
      </c>
      <c r="C14" s="18" t="s">
        <v>79</v>
      </c>
      <c r="D14" s="18" t="s">
        <v>85</v>
      </c>
      <c r="E14" s="18" t="s">
        <v>86</v>
      </c>
      <c r="F14" s="23" t="s">
        <v>87</v>
      </c>
      <c r="G14" s="20">
        <v>1</v>
      </c>
      <c r="H14" s="17" t="s">
        <v>88</v>
      </c>
      <c r="I14" s="17" t="str">
        <f>_xlfn.DISPIMG("ID_8AF9710602F1416C8C1D993C59ABCFB2",1)</f>
        <v>=DISPIMG("ID_8AF9710602F1416C8C1D993C59ABCFB2",1)</v>
      </c>
      <c r="J14" s="28" t="s">
        <v>50</v>
      </c>
      <c r="K14" s="18" t="s">
        <v>51</v>
      </c>
      <c r="L14" s="18" t="s">
        <v>89</v>
      </c>
      <c r="M14" s="18" t="s">
        <v>23</v>
      </c>
    </row>
    <row r="15" s="13" customFormat="1" ht="225" spans="1:13">
      <c r="A15" s="17">
        <v>13</v>
      </c>
      <c r="B15" s="17" t="s">
        <v>14</v>
      </c>
      <c r="C15" s="18" t="s">
        <v>79</v>
      </c>
      <c r="D15" s="18" t="s">
        <v>90</v>
      </c>
      <c r="E15" s="18" t="s">
        <v>91</v>
      </c>
      <c r="F15" s="21" t="s">
        <v>92</v>
      </c>
      <c r="G15" s="20">
        <v>16</v>
      </c>
      <c r="H15" s="17" t="s">
        <v>43</v>
      </c>
      <c r="I15" s="17" t="str">
        <f>_xlfn.DISPIMG("ID_D584F411024C416DBFFFC95AC69F7CB5",1)</f>
        <v>=DISPIMG("ID_D584F411024C416DBFFFC95AC69F7CB5",1)</v>
      </c>
      <c r="J15" s="28" t="s">
        <v>67</v>
      </c>
      <c r="K15" s="18" t="s">
        <v>68</v>
      </c>
      <c r="L15" s="18"/>
      <c r="M15" s="18" t="s">
        <v>23</v>
      </c>
    </row>
    <row r="16" s="13" customFormat="1" ht="393.75" spans="1:13">
      <c r="A16" s="17">
        <v>14</v>
      </c>
      <c r="B16" s="17" t="s">
        <v>14</v>
      </c>
      <c r="C16" s="18" t="s">
        <v>93</v>
      </c>
      <c r="D16" s="18" t="s">
        <v>94</v>
      </c>
      <c r="E16" s="18" t="s">
        <v>95</v>
      </c>
      <c r="F16" s="21" t="s">
        <v>96</v>
      </c>
      <c r="G16" s="20">
        <v>2</v>
      </c>
      <c r="H16" s="17" t="s">
        <v>97</v>
      </c>
      <c r="I16" s="17" t="str">
        <f>_xlfn.DISPIMG("ID_FC52F11102624512A630C091C7BF6467",1)</f>
        <v>=DISPIMG("ID_FC52F11102624512A630C091C7BF6467",1)</v>
      </c>
      <c r="J16" s="28" t="s">
        <v>98</v>
      </c>
      <c r="K16" s="18" t="s">
        <v>99</v>
      </c>
      <c r="L16" s="18" t="s">
        <v>84</v>
      </c>
      <c r="M16" s="18" t="s">
        <v>23</v>
      </c>
    </row>
    <row r="17" s="13" customFormat="1" ht="295.5" spans="1:13">
      <c r="A17" s="17">
        <v>15</v>
      </c>
      <c r="B17" s="17" t="s">
        <v>14</v>
      </c>
      <c r="C17" s="18" t="s">
        <v>93</v>
      </c>
      <c r="D17" s="18" t="s">
        <v>100</v>
      </c>
      <c r="E17" s="18" t="s">
        <v>101</v>
      </c>
      <c r="F17" s="21" t="s">
        <v>102</v>
      </c>
      <c r="G17" s="17" t="s">
        <v>103</v>
      </c>
      <c r="H17" s="24">
        <v>1</v>
      </c>
      <c r="I17" s="17" t="str">
        <f>_xlfn.DISPIMG("ID_8375B9E9D6D74B178DCC9B3FDF7F816E",1)</f>
        <v>=DISPIMG("ID_8375B9E9D6D74B178DCC9B3FDF7F816E",1)</v>
      </c>
      <c r="J17" s="18" t="s">
        <v>104</v>
      </c>
      <c r="K17" s="18" t="s">
        <v>105</v>
      </c>
      <c r="L17" s="18" t="s">
        <v>106</v>
      </c>
      <c r="M17" s="18" t="s">
        <v>23</v>
      </c>
    </row>
    <row r="18" s="13" customFormat="1" ht="101.25" spans="1:13">
      <c r="A18" s="18">
        <v>16</v>
      </c>
      <c r="B18" s="18" t="s">
        <v>107</v>
      </c>
      <c r="C18" s="18" t="s">
        <v>108</v>
      </c>
      <c r="D18" s="18" t="s">
        <v>109</v>
      </c>
      <c r="E18" s="18" t="s">
        <v>110</v>
      </c>
      <c r="F18" s="21" t="s">
        <v>111</v>
      </c>
      <c r="G18" s="22">
        <v>2</v>
      </c>
      <c r="H18" s="18" t="s">
        <v>28</v>
      </c>
      <c r="I18" s="18" t="str">
        <f>_xlfn.DISPIMG("ID_DC0AB3920B99410A9128EC69D8D458CC",1)</f>
        <v>=DISPIMG("ID_DC0AB3920B99410A9128EC69D8D458CC",1)</v>
      </c>
      <c r="J18" s="28" t="s">
        <v>20</v>
      </c>
      <c r="K18" s="18" t="s">
        <v>21</v>
      </c>
      <c r="L18" s="18" t="s">
        <v>84</v>
      </c>
      <c r="M18" s="18" t="s">
        <v>32</v>
      </c>
    </row>
    <row r="19" s="13" customFormat="1" ht="78.75" spans="1:13">
      <c r="A19" s="18">
        <v>17</v>
      </c>
      <c r="B19" s="18" t="s">
        <v>112</v>
      </c>
      <c r="C19" s="18" t="s">
        <v>113</v>
      </c>
      <c r="D19" s="18" t="s">
        <v>114</v>
      </c>
      <c r="E19" s="18" t="s">
        <v>115</v>
      </c>
      <c r="F19" s="21" t="s">
        <v>116</v>
      </c>
      <c r="G19" s="22">
        <v>3</v>
      </c>
      <c r="H19" s="18" t="s">
        <v>76</v>
      </c>
      <c r="I19" s="30" t="str">
        <f>_xlfn.DISPIMG("ID_6B65A3FD75B04F82BFAB62A3C66F0A5A",1)</f>
        <v>=DISPIMG("ID_6B65A3FD75B04F82BFAB62A3C66F0A5A",1)</v>
      </c>
      <c r="J19" s="28" t="s">
        <v>117</v>
      </c>
      <c r="K19" s="18" t="s">
        <v>118</v>
      </c>
      <c r="L19" s="18"/>
      <c r="M19" s="18" t="s">
        <v>32</v>
      </c>
    </row>
    <row r="20" s="13" customFormat="1" ht="168.75" spans="1:13">
      <c r="A20" s="18">
        <v>18</v>
      </c>
      <c r="B20" s="18" t="s">
        <v>112</v>
      </c>
      <c r="C20" s="18" t="s">
        <v>119</v>
      </c>
      <c r="D20" s="18" t="s">
        <v>120</v>
      </c>
      <c r="E20" s="18" t="s">
        <v>121</v>
      </c>
      <c r="F20" s="21" t="s">
        <v>122</v>
      </c>
      <c r="G20" s="22">
        <v>4</v>
      </c>
      <c r="H20" s="18" t="s">
        <v>76</v>
      </c>
      <c r="I20" s="30" t="str">
        <f>_xlfn.DISPIMG("ID_7CE5B54500034A389B721014072DE9D3",1)</f>
        <v>=DISPIMG("ID_7CE5B54500034A389B721014072DE9D3",1)</v>
      </c>
      <c r="J20" s="28" t="s">
        <v>29</v>
      </c>
      <c r="K20" s="18" t="s">
        <v>30</v>
      </c>
      <c r="L20" s="18" t="s">
        <v>31</v>
      </c>
      <c r="M20" s="18" t="s">
        <v>32</v>
      </c>
    </row>
    <row r="21" s="13" customFormat="1" ht="168.75" spans="1:13">
      <c r="A21" s="18">
        <v>19</v>
      </c>
      <c r="B21" s="18" t="s">
        <v>112</v>
      </c>
      <c r="C21" s="18" t="s">
        <v>119</v>
      </c>
      <c r="D21" s="18" t="s">
        <v>123</v>
      </c>
      <c r="E21" s="18" t="s">
        <v>124</v>
      </c>
      <c r="F21" s="21" t="s">
        <v>125</v>
      </c>
      <c r="G21" s="22">
        <v>2</v>
      </c>
      <c r="H21" s="18" t="s">
        <v>76</v>
      </c>
      <c r="I21" s="30" t="str">
        <f>_xlfn.DISPIMG("ID_7C19BF01E6A1426293F6CA28BD2556D2",1)</f>
        <v>=DISPIMG("ID_7C19BF01E6A1426293F6CA28BD2556D2",1)</v>
      </c>
      <c r="J21" s="28" t="s">
        <v>20</v>
      </c>
      <c r="K21" s="18" t="s">
        <v>21</v>
      </c>
      <c r="L21" s="18" t="s">
        <v>84</v>
      </c>
      <c r="M21" s="18" t="s">
        <v>32</v>
      </c>
    </row>
    <row r="22" customHeight="1" spans="2:2">
      <c r="B22" s="25"/>
    </row>
  </sheetData>
  <autoFilter ref="A2:M21">
    <sortState ref="A2:M21">
      <sortCondition ref="A2"/>
    </sortState>
    <extLst/>
  </autoFilter>
  <mergeCells count="1">
    <mergeCell ref="A1:M1"/>
  </mergeCells>
  <pageMargins left="0.251388888888889" right="0.251388888888889" top="0.393055555555556" bottom="0.393055555555556" header="0.298611111111111" footer="0.298611111111111"/>
  <pageSetup paperSize="9" scale="90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"/>
  <sheetViews>
    <sheetView workbookViewId="0">
      <selection activeCell="H5" sqref="H5"/>
    </sheetView>
  </sheetViews>
  <sheetFormatPr defaultColWidth="9" defaultRowHeight="13.5" outlineLevelRow="4" outlineLevelCol="4"/>
  <cols>
    <col min="1" max="1" width="9" style="1"/>
    <col min="2" max="2" width="12.375" style="1" customWidth="1"/>
    <col min="3" max="3" width="50" customWidth="1"/>
    <col min="4" max="5" width="9" style="2"/>
  </cols>
  <sheetData>
    <row r="1" ht="34" customHeight="1" spans="1:5">
      <c r="A1" s="3" t="s">
        <v>126</v>
      </c>
      <c r="B1" s="3"/>
      <c r="C1" s="3"/>
      <c r="D1" s="3"/>
      <c r="E1" s="3"/>
    </row>
    <row r="2" ht="37.5" spans="1:5">
      <c r="A2" s="4" t="s">
        <v>1</v>
      </c>
      <c r="B2" s="4" t="s">
        <v>127</v>
      </c>
      <c r="C2" s="4" t="s">
        <v>128</v>
      </c>
      <c r="D2" s="5" t="s">
        <v>129</v>
      </c>
      <c r="E2" s="5" t="s">
        <v>130</v>
      </c>
    </row>
    <row r="3" ht="90" customHeight="1" spans="1:5">
      <c r="A3" s="6" t="s">
        <v>131</v>
      </c>
      <c r="B3" s="7" t="s">
        <v>132</v>
      </c>
      <c r="C3" s="8" t="s">
        <v>133</v>
      </c>
      <c r="D3" s="9">
        <v>0.5</v>
      </c>
      <c r="E3" s="10" t="s">
        <v>134</v>
      </c>
    </row>
    <row r="4" ht="69" customHeight="1" spans="1:5">
      <c r="A4" s="6" t="s">
        <v>135</v>
      </c>
      <c r="B4" s="7" t="s">
        <v>136</v>
      </c>
      <c r="C4" s="8" t="s">
        <v>137</v>
      </c>
      <c r="D4" s="9">
        <v>0.2</v>
      </c>
      <c r="E4" s="10" t="s">
        <v>138</v>
      </c>
    </row>
    <row r="5" ht="75" spans="1:5">
      <c r="A5" s="6" t="s">
        <v>139</v>
      </c>
      <c r="B5" s="7" t="s">
        <v>140</v>
      </c>
      <c r="C5" s="8" t="s">
        <v>141</v>
      </c>
      <c r="D5" s="9">
        <v>0.3</v>
      </c>
      <c r="E5" s="10" t="s">
        <v>142</v>
      </c>
    </row>
  </sheetData>
  <mergeCells count="1">
    <mergeCell ref="A1:E1"/>
  </mergeCells>
  <pageMargins left="0.25" right="0.25" top="0.75" bottom="0.75" header="0.298611111111111" footer="0.29861111111111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家具技术参数</vt:lpstr>
      <vt:lpstr>评分标准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digital</dc:creator>
  <cp:lastModifiedBy>hp</cp:lastModifiedBy>
  <dcterms:created xsi:type="dcterms:W3CDTF">2015-06-05T18:19:00Z</dcterms:created>
  <dcterms:modified xsi:type="dcterms:W3CDTF">2024-06-27T01:33:46Z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83EAFF15ACA7437E94C73C09222C3D79_13</vt:lpwstr>
  </property>
  <property fmtid="{D5CDD505-2E9C-101B-9397-08002B2CF9AE}" pid="3" name="KSOProductBuildVer">
    <vt:lpwstr>2052-12.1.0.17133</vt:lpwstr>
  </property>
</Properties>
</file>